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2120" windowHeight="9120"/>
  </bookViews>
  <sheets>
    <sheet name="Bilans" sheetId="1" r:id="rId1"/>
  </sheets>
  <calcPr calcId="145621"/>
</workbook>
</file>

<file path=xl/calcChain.xml><?xml version="1.0" encoding="utf-8"?>
<calcChain xmlns="http://schemas.openxmlformats.org/spreadsheetml/2006/main">
  <c r="C42" i="1" l="1"/>
  <c r="C6" i="1" l="1"/>
  <c r="C11" i="1"/>
  <c r="C10" i="1"/>
  <c r="C20" i="1"/>
  <c r="D6" i="1"/>
  <c r="D40" i="1"/>
  <c r="D42" i="1"/>
  <c r="D39" i="1" s="1"/>
  <c r="D38" i="1" s="1"/>
  <c r="C40" i="1"/>
  <c r="C39" i="1"/>
  <c r="C38" i="1" s="1"/>
  <c r="H30" i="1"/>
  <c r="H27" i="1" s="1"/>
  <c r="H26" i="1" s="1"/>
  <c r="G30" i="1"/>
  <c r="G27" i="1" s="1"/>
  <c r="G26" i="1" s="1"/>
  <c r="G12" i="1" s="1"/>
  <c r="H15" i="1"/>
  <c r="H13" i="1"/>
  <c r="H18" i="1"/>
  <c r="H22" i="1"/>
  <c r="H21" i="1"/>
  <c r="H40" i="1"/>
  <c r="H39" i="1" s="1"/>
  <c r="H5" i="1"/>
  <c r="G15" i="1"/>
  <c r="G18" i="1"/>
  <c r="G13" i="1"/>
  <c r="G22" i="1"/>
  <c r="G21" i="1"/>
  <c r="G40" i="1"/>
  <c r="G39" i="1"/>
  <c r="G5" i="1"/>
  <c r="D25" i="1"/>
  <c r="D33" i="1"/>
  <c r="D32" i="1" s="1"/>
  <c r="D11" i="1"/>
  <c r="D10" i="1" s="1"/>
  <c r="D20" i="1"/>
  <c r="C25" i="1"/>
  <c r="C33" i="1"/>
  <c r="C32" i="1" s="1"/>
  <c r="C24" i="1" l="1"/>
  <c r="G50" i="1"/>
  <c r="C5" i="1"/>
  <c r="C50" i="1" s="1"/>
  <c r="H12" i="1"/>
  <c r="H50" i="1" s="1"/>
  <c r="D24" i="1"/>
  <c r="D5" i="1"/>
  <c r="D50" i="1" l="1"/>
</calcChain>
</file>

<file path=xl/sharedStrings.xml><?xml version="1.0" encoding="utf-8"?>
<sst xmlns="http://schemas.openxmlformats.org/spreadsheetml/2006/main" count="174" uniqueCount="117">
  <si>
    <t>A.</t>
  </si>
  <si>
    <t>I</t>
  </si>
  <si>
    <t>1.</t>
  </si>
  <si>
    <t>2.</t>
  </si>
  <si>
    <t>3.</t>
  </si>
  <si>
    <t>4.</t>
  </si>
  <si>
    <t>Inne wartości niematerialne i prawne</t>
  </si>
  <si>
    <t>5.</t>
  </si>
  <si>
    <t>Zaliczki na wartości niematerialne i prawne</t>
  </si>
  <si>
    <t>II</t>
  </si>
  <si>
    <t xml:space="preserve">a) </t>
  </si>
  <si>
    <t>b)</t>
  </si>
  <si>
    <t>budynki i budowle</t>
  </si>
  <si>
    <t>c)</t>
  </si>
  <si>
    <t>d)</t>
  </si>
  <si>
    <t>środki transportu</t>
  </si>
  <si>
    <t>e)</t>
  </si>
  <si>
    <t>inne środki trwałe</t>
  </si>
  <si>
    <t>zaliczki na środki trwałe w budowie</t>
  </si>
  <si>
    <t>IV</t>
  </si>
  <si>
    <t>III</t>
  </si>
  <si>
    <t>a)</t>
  </si>
  <si>
    <t>*</t>
  </si>
  <si>
    <t>w pozostałych jednostkach</t>
  </si>
  <si>
    <t>V</t>
  </si>
  <si>
    <t>Długoterminowe rozliczenia międzyokresowe</t>
  </si>
  <si>
    <t>inne rozliczenia międzyokresowe</t>
  </si>
  <si>
    <t>B.</t>
  </si>
  <si>
    <t xml:space="preserve">I </t>
  </si>
  <si>
    <t>Zapasy</t>
  </si>
  <si>
    <t>Materiały</t>
  </si>
  <si>
    <t>Półprodukty i produkty w toku</t>
  </si>
  <si>
    <t>Produkty gotowe</t>
  </si>
  <si>
    <t>Towary</t>
  </si>
  <si>
    <t>do 12 miesięcy</t>
  </si>
  <si>
    <t>powyżej 12 miesięcy</t>
  </si>
  <si>
    <t>inne</t>
  </si>
  <si>
    <t>Należności od pozostałych jednostek</t>
  </si>
  <si>
    <t>Z tytułu podatków, dotacji, ceł, ubezpieczeń społecznych i zdrowotnych oraz innych świadczeń</t>
  </si>
  <si>
    <t>Dochodzone na drodze sądowej</t>
  </si>
  <si>
    <t>Krótkoterminowe aktywa finansowe</t>
  </si>
  <si>
    <t>inne krótkoterminowe aktywa finansowe</t>
  </si>
  <si>
    <t>środki pieniężne i inne aktywa pieniężne</t>
  </si>
  <si>
    <t xml:space="preserve">inne środki pieniężne </t>
  </si>
  <si>
    <t>Inne inwestycje krótkoterminowe</t>
  </si>
  <si>
    <t>Krótkoterminowe rozliczenia międzyokresowe</t>
  </si>
  <si>
    <t>Suma aktywów</t>
  </si>
  <si>
    <t>PASYWA</t>
  </si>
  <si>
    <t>Zysk (strata) z lat ubiegłych</t>
  </si>
  <si>
    <t>Zysk (strata) netto</t>
  </si>
  <si>
    <t>B</t>
  </si>
  <si>
    <t>Rezerwy na zobowiązania</t>
  </si>
  <si>
    <t>Rezerwa na świadczenia emerytalne i podobne</t>
  </si>
  <si>
    <t>długoterminowe</t>
  </si>
  <si>
    <t>krótkoterminowe</t>
  </si>
  <si>
    <t>Zobowiązania długoterminowe</t>
  </si>
  <si>
    <t>wobec pozostałych jednostek</t>
  </si>
  <si>
    <t>kredyty i pożyczki</t>
  </si>
  <si>
    <t>inne zobowiązania finansowe</t>
  </si>
  <si>
    <t xml:space="preserve">inne  </t>
  </si>
  <si>
    <t>Wobec pozostałych jednostek</t>
  </si>
  <si>
    <t>zaliczki otrzymane na dostawy</t>
  </si>
  <si>
    <t>f)</t>
  </si>
  <si>
    <t>zobowiązania wekslowe</t>
  </si>
  <si>
    <t>g)</t>
  </si>
  <si>
    <t>z tytułu podatków, ceł, ubezpieczeń i innych świadczeń</t>
  </si>
  <si>
    <t>z tytułu wynagrodzeń</t>
  </si>
  <si>
    <t>fundusze specjalne</t>
  </si>
  <si>
    <t>Rozliczenia międzyokresowe</t>
  </si>
  <si>
    <t>Suma pasywów</t>
  </si>
  <si>
    <t>Pozostałe rezerwy</t>
  </si>
  <si>
    <t xml:space="preserve">AKTYWA            </t>
  </si>
  <si>
    <t>urządzenia techniczne i maszyny</t>
  </si>
  <si>
    <t>Z tytułu dostaw i usług o okresie spłaty do 12 miesięcy</t>
  </si>
  <si>
    <t>Środki pieniężne w kasie i na rachunkach</t>
  </si>
  <si>
    <t>Kredyty i pożyczki</t>
  </si>
  <si>
    <t>Rzeczowe aktywa trwałe</t>
  </si>
  <si>
    <t>h)</t>
  </si>
  <si>
    <t>zobowiązania z tytułu dostaw:</t>
  </si>
  <si>
    <t>Koszty zakończonych prac rozwojowych</t>
  </si>
  <si>
    <t>inne aktywa pieniężne</t>
  </si>
  <si>
    <t>VI</t>
  </si>
  <si>
    <t>grunty w tym prawo wieczystego użytkowania gruntu</t>
  </si>
  <si>
    <t>V.</t>
  </si>
  <si>
    <t>Zaliczki na  dostawy</t>
  </si>
  <si>
    <t>długoterminowa</t>
  </si>
  <si>
    <t>krótkoterminowa</t>
  </si>
  <si>
    <t>i)</t>
  </si>
  <si>
    <t xml:space="preserve">Środki trwałe </t>
  </si>
  <si>
    <t xml:space="preserve">Wartości niematerialne i prawne </t>
  </si>
  <si>
    <t xml:space="preserve">Środki trwałe w budowie </t>
  </si>
  <si>
    <t xml:space="preserve">Aktywa z tytułu odroczonego podatku dochodowego </t>
  </si>
  <si>
    <t xml:space="preserve">Aktywa obrotowe </t>
  </si>
  <si>
    <t xml:space="preserve">Należności krótkoterminowe </t>
  </si>
  <si>
    <t>Inwestycje krótkoterminowe</t>
  </si>
  <si>
    <t xml:space="preserve">Zobowiązania i rezerwy na zobowiązania </t>
  </si>
  <si>
    <t>Rezerwa z tytułu odroczonego podatku dochodowego</t>
  </si>
  <si>
    <t xml:space="preserve">Zobowiązania krótkoterminowe </t>
  </si>
  <si>
    <t xml:space="preserve">Inne rozliczenia międzyokresowe </t>
  </si>
  <si>
    <t>Aktywa trwałe</t>
  </si>
  <si>
    <t>C.</t>
  </si>
  <si>
    <t>Należne wpłaty na kapitał (fundusz) podstawowy</t>
  </si>
  <si>
    <t>D.</t>
  </si>
  <si>
    <t>Udziały (akcje) własne</t>
  </si>
  <si>
    <t>FILHARMONIA CZĘSTOCHOWSKA                  im. Bronisława Hubermana                                                      ul. Wilsona 16, 42-202 Częstochowa</t>
  </si>
  <si>
    <t>Stan na 31.12.2018</t>
  </si>
  <si>
    <t>Lilia Sobczyk - Główny Księgowy</t>
  </si>
  <si>
    <t>Ireneusz Kozera - Dyrektor</t>
  </si>
  <si>
    <t>BILANS JEDNOSTEK                                                                                                             na dzień 31.12.2019 r.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</si>
  <si>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</si>
  <si>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Stan na 31.12.2019</t>
  </si>
  <si>
    <t xml:space="preserve"> Kapitał (fundusz) własny</t>
  </si>
  <si>
    <t>Kapitał (fundusz) podstawowy</t>
  </si>
  <si>
    <t>Kapitał (fundusz) zapasowy</t>
  </si>
  <si>
    <t>Kapitał (fundusz) z aktualizacji wyceny</t>
  </si>
  <si>
    <t>Pozostałe kapitały (fundusze) rezerwowe</t>
  </si>
  <si>
    <t>Częstochowa,  07-05-2020.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</si>
</sst>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justify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justify"/>
    </xf>
    <xf numFmtId="0" fontId="0" fillId="2" borderId="1" xfId="0" applyFill="1" applyBorder="1" applyAlignment="1">
      <alignment vertical="justify"/>
    </xf>
    <xf numFmtId="0" fontId="1" fillId="2" borderId="1" xfId="0" applyFont="1" applyFill="1" applyBorder="1" applyAlignment="1">
      <alignment horizontal="center" vertical="justify"/>
    </xf>
    <xf numFmtId="0" fontId="0" fillId="2" borderId="1" xfId="0" applyFill="1" applyBorder="1"/>
    <xf numFmtId="0" fontId="1" fillId="3" borderId="1" xfId="0" applyFont="1" applyFill="1" applyBorder="1" applyAlignment="1">
      <alignment vertical="justify"/>
    </xf>
    <xf numFmtId="0" fontId="2" fillId="0" borderId="1" xfId="0" applyFont="1" applyBorder="1" applyAlignment="1">
      <alignment vertical="justify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justify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 vertical="justify"/>
    </xf>
    <xf numFmtId="0" fontId="1" fillId="3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vertical="justify" wrapText="1"/>
    </xf>
    <xf numFmtId="4" fontId="0" fillId="0" borderId="1" xfId="0" applyNumberFormat="1" applyBorder="1"/>
    <xf numFmtId="4" fontId="1" fillId="0" borderId="1" xfId="0" applyNumberFormat="1" applyFont="1" applyBorder="1" applyAlignment="1">
      <alignment vertical="justify"/>
    </xf>
    <xf numFmtId="4" fontId="0" fillId="0" borderId="1" xfId="0" applyNumberFormat="1" applyBorder="1" applyAlignment="1">
      <alignment vertical="justify"/>
    </xf>
    <xf numFmtId="4" fontId="1" fillId="3" borderId="1" xfId="0" applyNumberFormat="1" applyFont="1" applyFill="1" applyBorder="1" applyAlignment="1">
      <alignment vertical="justify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right" vertical="justify"/>
    </xf>
    <xf numFmtId="4" fontId="1" fillId="2" borderId="1" xfId="0" applyNumberFormat="1" applyFont="1" applyFill="1" applyBorder="1" applyAlignment="1">
      <alignment vertical="justify"/>
    </xf>
    <xf numFmtId="0" fontId="0" fillId="2" borderId="1" xfId="0" applyFill="1" applyBorder="1" applyAlignment="1">
      <alignment horizontal="center" vertical="justify"/>
    </xf>
    <xf numFmtId="0" fontId="1" fillId="4" borderId="1" xfId="0" applyFont="1" applyFill="1" applyBorder="1" applyAlignment="1">
      <alignment vertical="justify"/>
    </xf>
    <xf numFmtId="4" fontId="1" fillId="4" borderId="1" xfId="0" applyNumberFormat="1" applyFont="1" applyFill="1" applyBorder="1"/>
    <xf numFmtId="0" fontId="0" fillId="5" borderId="0" xfId="0" applyFill="1" applyBorder="1"/>
    <xf numFmtId="0" fontId="1" fillId="5" borderId="0" xfId="0" applyFont="1" applyFill="1" applyBorder="1"/>
    <xf numFmtId="4" fontId="1" fillId="5" borderId="0" xfId="0" applyNumberFormat="1" applyFont="1" applyFill="1" applyBorder="1"/>
    <xf numFmtId="0" fontId="0" fillId="5" borderId="0" xfId="0" applyFill="1" applyBorder="1" applyAlignment="1">
      <alignment vertical="justify"/>
    </xf>
    <xf numFmtId="0" fontId="1" fillId="5" borderId="0" xfId="0" applyFont="1" applyFill="1" applyBorder="1" applyAlignment="1">
      <alignment vertical="justify"/>
    </xf>
    <xf numFmtId="4" fontId="1" fillId="5" borderId="0" xfId="0" applyNumberFormat="1" applyFont="1" applyFill="1" applyBorder="1" applyAlignment="1">
      <alignment vertical="justify"/>
    </xf>
    <xf numFmtId="0" fontId="3" fillId="0" borderId="0" xfId="0" applyFont="1"/>
    <xf numFmtId="4" fontId="1" fillId="0" borderId="0" xfId="0" applyNumberFormat="1" applyFont="1" applyBorder="1" applyAlignment="1">
      <alignment vertical="justify"/>
    </xf>
    <xf numFmtId="4" fontId="1" fillId="0" borderId="0" xfId="0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 vertical="justify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43" zoomScaleNormal="100" workbookViewId="0">
      <selection activeCell="B52" sqref="B52"/>
    </sheetView>
  </sheetViews>
  <sheetFormatPr defaultRowHeight="13.2" x14ac:dyDescent="0.25"/>
  <cols>
    <col min="1" max="1" width="5" customWidth="1"/>
    <col min="2" max="2" width="36.88671875" customWidth="1"/>
    <col min="3" max="3" width="14.88671875" customWidth="1"/>
    <col min="4" max="4" width="15" customWidth="1"/>
    <col min="5" max="5" width="5.6640625" customWidth="1"/>
    <col min="6" max="6" width="33" customWidth="1"/>
    <col min="7" max="7" width="13.5546875" customWidth="1"/>
    <col min="8" max="8" width="14.33203125" customWidth="1"/>
    <col min="10" max="10" width="13.33203125" customWidth="1"/>
    <col min="11" max="11" width="13.88671875" customWidth="1"/>
  </cols>
  <sheetData>
    <row r="1" spans="1:11" x14ac:dyDescent="0.25">
      <c r="A1" s="38" t="s">
        <v>104</v>
      </c>
      <c r="B1" s="39"/>
      <c r="C1" s="44" t="s">
        <v>108</v>
      </c>
      <c r="D1" s="45"/>
      <c r="E1" s="45"/>
      <c r="F1" s="45"/>
      <c r="G1" s="46"/>
      <c r="H1" s="47"/>
    </row>
    <row r="2" spans="1:11" x14ac:dyDescent="0.25">
      <c r="A2" s="40"/>
      <c r="B2" s="41"/>
      <c r="C2" s="45"/>
      <c r="D2" s="45"/>
      <c r="E2" s="45"/>
      <c r="F2" s="45"/>
      <c r="G2" s="48"/>
      <c r="H2" s="49"/>
    </row>
    <row r="3" spans="1:11" x14ac:dyDescent="0.25">
      <c r="A3" s="42"/>
      <c r="B3" s="43"/>
      <c r="C3" s="45"/>
      <c r="D3" s="45"/>
      <c r="E3" s="45"/>
      <c r="F3" s="45"/>
      <c r="G3" s="50"/>
      <c r="H3" s="51"/>
    </row>
    <row r="4" spans="1:11" ht="45" customHeight="1" x14ac:dyDescent="0.25">
      <c r="A4" s="5"/>
      <c r="B4" s="6" t="s">
        <v>71</v>
      </c>
      <c r="C4" s="26" t="s">
        <v>105</v>
      </c>
      <c r="D4" s="26" t="s">
        <v>110</v>
      </c>
      <c r="E4" s="15"/>
      <c r="F4" s="6" t="s">
        <v>47</v>
      </c>
      <c r="G4" s="26" t="s">
        <v>105</v>
      </c>
      <c r="H4" s="26" t="s">
        <v>110</v>
      </c>
    </row>
    <row r="5" spans="1:11" ht="13.5" customHeight="1" x14ac:dyDescent="0.25">
      <c r="A5" s="12" t="s">
        <v>0</v>
      </c>
      <c r="B5" s="12" t="s">
        <v>99</v>
      </c>
      <c r="C5" s="23">
        <f>C6+C10+C20</f>
        <v>32432107.949999999</v>
      </c>
      <c r="D5" s="23">
        <f>D6+D10+D20</f>
        <v>30954323.98</v>
      </c>
      <c r="E5" s="13" t="s">
        <v>0</v>
      </c>
      <c r="F5" s="14" t="s">
        <v>111</v>
      </c>
      <c r="G5" s="24">
        <f>SUM(G6:G11)</f>
        <v>1079136.26</v>
      </c>
      <c r="H5" s="24">
        <f>SUM(H6:H11)</f>
        <v>1450709.88</v>
      </c>
    </row>
    <row r="6" spans="1:11" ht="29.25" customHeight="1" x14ac:dyDescent="0.25">
      <c r="A6" s="2" t="s">
        <v>1</v>
      </c>
      <c r="B6" s="4" t="s">
        <v>89</v>
      </c>
      <c r="C6" s="17">
        <f>SUM(C7:C9)</f>
        <v>347.96</v>
      </c>
      <c r="D6" s="17">
        <f>SUM(D7:D9)</f>
        <v>0</v>
      </c>
      <c r="E6" s="4" t="s">
        <v>1</v>
      </c>
      <c r="F6" s="4" t="s">
        <v>112</v>
      </c>
      <c r="G6" s="18">
        <v>0</v>
      </c>
      <c r="H6" s="21">
        <v>0</v>
      </c>
    </row>
    <row r="7" spans="1:11" ht="39" customHeight="1" x14ac:dyDescent="0.25">
      <c r="A7" s="3" t="s">
        <v>2</v>
      </c>
      <c r="B7" s="3" t="s">
        <v>79</v>
      </c>
      <c r="C7" s="17">
        <v>0</v>
      </c>
      <c r="D7" s="17">
        <v>0</v>
      </c>
      <c r="E7" s="4" t="s">
        <v>9</v>
      </c>
      <c r="F7" s="4" t="s">
        <v>113</v>
      </c>
      <c r="G7" s="18">
        <v>0</v>
      </c>
      <c r="H7" s="21">
        <v>0</v>
      </c>
    </row>
    <row r="8" spans="1:11" ht="18" customHeight="1" x14ac:dyDescent="0.25">
      <c r="A8" s="1" t="s">
        <v>4</v>
      </c>
      <c r="B8" s="3" t="s">
        <v>6</v>
      </c>
      <c r="C8" s="17">
        <v>347.96</v>
      </c>
      <c r="D8" s="17">
        <v>0</v>
      </c>
      <c r="E8" s="4" t="s">
        <v>20</v>
      </c>
      <c r="F8" s="4" t="s">
        <v>114</v>
      </c>
      <c r="G8" s="18">
        <v>1630254.05</v>
      </c>
      <c r="H8" s="21">
        <v>1630254.05</v>
      </c>
    </row>
    <row r="9" spans="1:11" ht="28.8" customHeight="1" x14ac:dyDescent="0.25">
      <c r="A9" s="3" t="s">
        <v>5</v>
      </c>
      <c r="B9" s="1" t="s">
        <v>8</v>
      </c>
      <c r="C9" s="17">
        <v>0</v>
      </c>
      <c r="D9" s="17">
        <v>0</v>
      </c>
      <c r="E9" s="4" t="s">
        <v>19</v>
      </c>
      <c r="F9" s="4" t="s">
        <v>115</v>
      </c>
      <c r="G9" s="18">
        <v>0</v>
      </c>
      <c r="H9" s="21">
        <v>139520.71</v>
      </c>
    </row>
    <row r="10" spans="1:11" x14ac:dyDescent="0.25">
      <c r="A10" s="4" t="s">
        <v>9</v>
      </c>
      <c r="B10" s="4" t="s">
        <v>76</v>
      </c>
      <c r="C10" s="18">
        <f>C11+C18+C19</f>
        <v>32431759.989999998</v>
      </c>
      <c r="D10" s="18">
        <f>D11+D18+D19</f>
        <v>30954323.98</v>
      </c>
      <c r="E10" s="4" t="s">
        <v>24</v>
      </c>
      <c r="F10" s="4" t="s">
        <v>48</v>
      </c>
      <c r="G10" s="21">
        <v>-690638.5</v>
      </c>
      <c r="H10" s="21">
        <v>-690638.5</v>
      </c>
      <c r="J10" s="36"/>
      <c r="K10" s="37" t="s">
        <v>109</v>
      </c>
    </row>
    <row r="11" spans="1:11" x14ac:dyDescent="0.25">
      <c r="A11" s="1" t="s">
        <v>2</v>
      </c>
      <c r="B11" s="1" t="s">
        <v>88</v>
      </c>
      <c r="C11" s="19">
        <f>SUM(C12:C16)</f>
        <v>32431759.989999998</v>
      </c>
      <c r="D11" s="19">
        <f>SUM(D12:D16)</f>
        <v>30954323.98</v>
      </c>
      <c r="E11" s="4" t="s">
        <v>81</v>
      </c>
      <c r="F11" s="4" t="s">
        <v>49</v>
      </c>
      <c r="G11" s="21">
        <v>139520.71</v>
      </c>
      <c r="H11" s="21">
        <v>371573.62</v>
      </c>
      <c r="J11" s="36"/>
      <c r="K11" s="37"/>
    </row>
    <row r="12" spans="1:11" ht="26.4" x14ac:dyDescent="0.25">
      <c r="A12" s="1" t="s">
        <v>10</v>
      </c>
      <c r="B12" s="1" t="s">
        <v>82</v>
      </c>
      <c r="C12" s="17">
        <v>592000</v>
      </c>
      <c r="D12" s="17">
        <v>592000</v>
      </c>
      <c r="E12" s="8" t="s">
        <v>50</v>
      </c>
      <c r="F12" s="8" t="s">
        <v>95</v>
      </c>
      <c r="G12" s="20">
        <f>G13+G21+G26+G39</f>
        <v>32454861.66</v>
      </c>
      <c r="H12" s="20">
        <f>H13+H21+H26+H39</f>
        <v>31200199.490000002</v>
      </c>
    </row>
    <row r="13" spans="1:11" ht="28.5" customHeight="1" x14ac:dyDescent="0.25">
      <c r="A13" s="1" t="s">
        <v>11</v>
      </c>
      <c r="B13" s="1" t="s">
        <v>12</v>
      </c>
      <c r="C13" s="17">
        <v>29403458.809999999</v>
      </c>
      <c r="D13" s="17">
        <v>28450204.370000001</v>
      </c>
      <c r="E13" s="4" t="s">
        <v>1</v>
      </c>
      <c r="F13" s="4" t="s">
        <v>51</v>
      </c>
      <c r="G13" s="18">
        <f>G14+G15+G18</f>
        <v>0</v>
      </c>
      <c r="H13" s="18">
        <f>H14+H15+H18</f>
        <v>0</v>
      </c>
    </row>
    <row r="14" spans="1:11" ht="27" customHeight="1" x14ac:dyDescent="0.25">
      <c r="A14" s="1" t="s">
        <v>13</v>
      </c>
      <c r="B14" s="1" t="s">
        <v>72</v>
      </c>
      <c r="C14" s="17">
        <v>1676506.5</v>
      </c>
      <c r="D14" s="17">
        <v>1260712.77</v>
      </c>
      <c r="E14" s="1" t="s">
        <v>2</v>
      </c>
      <c r="F14" s="1" t="s">
        <v>96</v>
      </c>
      <c r="G14" s="19"/>
      <c r="H14" s="17"/>
    </row>
    <row r="15" spans="1:11" ht="26.4" x14ac:dyDescent="0.25">
      <c r="A15" s="1" t="s">
        <v>14</v>
      </c>
      <c r="B15" s="1" t="s">
        <v>15</v>
      </c>
      <c r="C15" s="17">
        <v>0</v>
      </c>
      <c r="D15" s="17">
        <v>7203.11</v>
      </c>
      <c r="E15" s="1" t="s">
        <v>3</v>
      </c>
      <c r="F15" s="1" t="s">
        <v>52</v>
      </c>
      <c r="G15" s="19">
        <f>SUM(G16:G17)</f>
        <v>0</v>
      </c>
      <c r="H15" s="19">
        <f>SUM(H16:H17)</f>
        <v>0</v>
      </c>
    </row>
    <row r="16" spans="1:11" x14ac:dyDescent="0.25">
      <c r="A16" s="1" t="s">
        <v>16</v>
      </c>
      <c r="B16" s="1" t="s">
        <v>17</v>
      </c>
      <c r="C16" s="17">
        <v>759794.68</v>
      </c>
      <c r="D16" s="17">
        <v>644203.73</v>
      </c>
      <c r="E16" s="1" t="s">
        <v>22</v>
      </c>
      <c r="F16" s="1" t="s">
        <v>85</v>
      </c>
      <c r="G16" s="19"/>
      <c r="H16" s="17"/>
    </row>
    <row r="17" spans="1:8" ht="22.5" customHeight="1" x14ac:dyDescent="0.25">
      <c r="A17" s="3"/>
      <c r="B17" s="3"/>
      <c r="C17" s="17"/>
      <c r="D17" s="17"/>
      <c r="E17" s="1" t="s">
        <v>22</v>
      </c>
      <c r="F17" s="1" t="s">
        <v>86</v>
      </c>
      <c r="G17" s="19"/>
      <c r="H17" s="17"/>
    </row>
    <row r="18" spans="1:8" x14ac:dyDescent="0.25">
      <c r="A18" s="1" t="s">
        <v>3</v>
      </c>
      <c r="B18" s="1" t="s">
        <v>90</v>
      </c>
      <c r="C18" s="17">
        <v>0</v>
      </c>
      <c r="D18" s="17">
        <v>0</v>
      </c>
      <c r="E18" s="1" t="s">
        <v>4</v>
      </c>
      <c r="F18" s="1" t="s">
        <v>70</v>
      </c>
      <c r="G18" s="19">
        <f>SUM(G19:G20)</f>
        <v>0</v>
      </c>
      <c r="H18" s="19">
        <f>SUM(H19:H20)</f>
        <v>0</v>
      </c>
    </row>
    <row r="19" spans="1:8" ht="21.75" customHeight="1" x14ac:dyDescent="0.25">
      <c r="A19" s="1" t="s">
        <v>4</v>
      </c>
      <c r="B19" s="1" t="s">
        <v>18</v>
      </c>
      <c r="C19" s="19">
        <v>0</v>
      </c>
      <c r="D19" s="17">
        <v>0</v>
      </c>
      <c r="E19" s="1" t="s">
        <v>22</v>
      </c>
      <c r="F19" s="1" t="s">
        <v>53</v>
      </c>
      <c r="G19" s="19"/>
      <c r="H19" s="17"/>
    </row>
    <row r="20" spans="1:8" ht="25.5" customHeight="1" x14ac:dyDescent="0.25">
      <c r="A20" s="4" t="s">
        <v>83</v>
      </c>
      <c r="B20" s="4" t="s">
        <v>25</v>
      </c>
      <c r="C20" s="18">
        <f>SUM(C21:C22)</f>
        <v>0</v>
      </c>
      <c r="D20" s="18">
        <f>SUM(D21:D22)</f>
        <v>0</v>
      </c>
      <c r="E20" s="1" t="s">
        <v>22</v>
      </c>
      <c r="F20" s="1" t="s">
        <v>54</v>
      </c>
      <c r="G20" s="19"/>
      <c r="H20" s="17"/>
    </row>
    <row r="21" spans="1:8" ht="26.4" x14ac:dyDescent="0.25">
      <c r="A21" s="1" t="s">
        <v>2</v>
      </c>
      <c r="B21" s="1" t="s">
        <v>91</v>
      </c>
      <c r="C21" s="19">
        <v>0</v>
      </c>
      <c r="D21" s="17">
        <v>0</v>
      </c>
      <c r="E21" s="4" t="s">
        <v>9</v>
      </c>
      <c r="F21" s="4" t="s">
        <v>55</v>
      </c>
      <c r="G21" s="18">
        <f>G22</f>
        <v>0</v>
      </c>
      <c r="H21" s="18">
        <f>H22</f>
        <v>0</v>
      </c>
    </row>
    <row r="22" spans="1:8" x14ac:dyDescent="0.25">
      <c r="A22" s="1" t="s">
        <v>3</v>
      </c>
      <c r="B22" s="1" t="s">
        <v>26</v>
      </c>
      <c r="C22" s="19">
        <v>0</v>
      </c>
      <c r="D22" s="17">
        <v>0</v>
      </c>
      <c r="E22" s="1" t="s">
        <v>4</v>
      </c>
      <c r="F22" s="1" t="s">
        <v>56</v>
      </c>
      <c r="G22" s="19">
        <f>SUM(G23:G25)</f>
        <v>0</v>
      </c>
      <c r="H22" s="19">
        <f>SUM(H23:H25)</f>
        <v>0</v>
      </c>
    </row>
    <row r="23" spans="1:8" x14ac:dyDescent="0.25">
      <c r="A23" s="1"/>
      <c r="B23" s="1"/>
      <c r="C23" s="19"/>
      <c r="D23" s="17"/>
      <c r="E23" s="1" t="s">
        <v>21</v>
      </c>
      <c r="F23" s="1" t="s">
        <v>57</v>
      </c>
      <c r="G23" s="19"/>
      <c r="H23" s="17"/>
    </row>
    <row r="24" spans="1:8" x14ac:dyDescent="0.25">
      <c r="A24" s="8" t="s">
        <v>27</v>
      </c>
      <c r="B24" s="8" t="s">
        <v>92</v>
      </c>
      <c r="C24" s="20">
        <f>C25+C32+C38+C47</f>
        <v>1101889.97</v>
      </c>
      <c r="D24" s="20">
        <f>D25+D32+D38+D47</f>
        <v>1696585.39</v>
      </c>
      <c r="E24" s="1" t="s">
        <v>13</v>
      </c>
      <c r="F24" s="1" t="s">
        <v>58</v>
      </c>
      <c r="G24" s="19"/>
      <c r="H24" s="17"/>
    </row>
    <row r="25" spans="1:8" x14ac:dyDescent="0.25">
      <c r="A25" s="4" t="s">
        <v>28</v>
      </c>
      <c r="B25" s="4" t="s">
        <v>29</v>
      </c>
      <c r="C25" s="18">
        <f>SUM(C26:C31)</f>
        <v>35853.51</v>
      </c>
      <c r="D25" s="18">
        <f>SUM(D26:D31)</f>
        <v>35547.61</v>
      </c>
      <c r="E25" s="1" t="s">
        <v>16</v>
      </c>
      <c r="F25" s="1" t="s">
        <v>59</v>
      </c>
      <c r="G25" s="19"/>
      <c r="H25" s="17"/>
    </row>
    <row r="26" spans="1:8" x14ac:dyDescent="0.25">
      <c r="A26" s="1" t="s">
        <v>2</v>
      </c>
      <c r="B26" s="1" t="s">
        <v>30</v>
      </c>
      <c r="C26" s="17">
        <v>32975.620000000003</v>
      </c>
      <c r="D26" s="17">
        <v>32975.620000000003</v>
      </c>
      <c r="E26" s="4" t="s">
        <v>20</v>
      </c>
      <c r="F26" s="4" t="s">
        <v>97</v>
      </c>
      <c r="G26" s="18">
        <f>G27+G38</f>
        <v>1198419.32</v>
      </c>
      <c r="H26" s="18">
        <f>H27+H38</f>
        <v>1312598.28</v>
      </c>
    </row>
    <row r="27" spans="1:8" x14ac:dyDescent="0.25">
      <c r="A27" s="1" t="s">
        <v>3</v>
      </c>
      <c r="B27" s="1" t="s">
        <v>31</v>
      </c>
      <c r="C27" s="17">
        <v>0</v>
      </c>
      <c r="D27" s="17">
        <v>0</v>
      </c>
      <c r="E27" s="1" t="s">
        <v>4</v>
      </c>
      <c r="F27" s="1" t="s">
        <v>60</v>
      </c>
      <c r="G27" s="19">
        <f>G28+G29+G30+G33+G34+G35+G36+G37</f>
        <v>1151218.3700000001</v>
      </c>
      <c r="H27" s="19">
        <f>H28+H29+H30+H33+H34+H35+H36+H37</f>
        <v>1258257.94</v>
      </c>
    </row>
    <row r="28" spans="1:8" x14ac:dyDescent="0.25">
      <c r="A28" s="1" t="s">
        <v>4</v>
      </c>
      <c r="B28" s="1" t="s">
        <v>32</v>
      </c>
      <c r="C28" s="17">
        <v>0</v>
      </c>
      <c r="D28" s="17">
        <v>0</v>
      </c>
      <c r="E28" s="9" t="s">
        <v>21</v>
      </c>
      <c r="F28" s="1" t="s">
        <v>75</v>
      </c>
      <c r="G28" s="19">
        <v>0</v>
      </c>
      <c r="H28" s="17"/>
    </row>
    <row r="29" spans="1:8" x14ac:dyDescent="0.25">
      <c r="A29" s="1"/>
      <c r="B29" s="1"/>
      <c r="C29" s="17"/>
      <c r="D29" s="17"/>
      <c r="E29" s="1" t="s">
        <v>13</v>
      </c>
      <c r="F29" s="1" t="s">
        <v>58</v>
      </c>
      <c r="G29" s="19">
        <v>0</v>
      </c>
      <c r="H29" s="19"/>
    </row>
    <row r="30" spans="1:8" x14ac:dyDescent="0.25">
      <c r="A30" s="1" t="s">
        <v>5</v>
      </c>
      <c r="B30" s="1" t="s">
        <v>33</v>
      </c>
      <c r="C30" s="17">
        <v>2877.89</v>
      </c>
      <c r="D30" s="17">
        <v>2571.9899999999998</v>
      </c>
      <c r="E30" s="1" t="s">
        <v>14</v>
      </c>
      <c r="F30" s="1" t="s">
        <v>78</v>
      </c>
      <c r="G30" s="19">
        <f>SUM(G31:G32)</f>
        <v>74128.05</v>
      </c>
      <c r="H30" s="19">
        <f>SUM(H31:H32)</f>
        <v>62618.2</v>
      </c>
    </row>
    <row r="31" spans="1:8" ht="15" customHeight="1" x14ac:dyDescent="0.25">
      <c r="A31" s="1" t="s">
        <v>7</v>
      </c>
      <c r="B31" s="1" t="s">
        <v>84</v>
      </c>
      <c r="C31" s="19">
        <v>0</v>
      </c>
      <c r="D31" s="17">
        <v>0</v>
      </c>
      <c r="E31" s="1" t="s">
        <v>22</v>
      </c>
      <c r="F31" s="1" t="s">
        <v>34</v>
      </c>
      <c r="G31" s="17">
        <v>74128.05</v>
      </c>
      <c r="H31" s="17">
        <v>62618.2</v>
      </c>
    </row>
    <row r="32" spans="1:8" x14ac:dyDescent="0.25">
      <c r="A32" s="4" t="s">
        <v>9</v>
      </c>
      <c r="B32" s="4" t="s">
        <v>93</v>
      </c>
      <c r="C32" s="18">
        <f>C33</f>
        <v>47289.04</v>
      </c>
      <c r="D32" s="18">
        <f>D33</f>
        <v>45709.57</v>
      </c>
      <c r="E32" s="4" t="s">
        <v>22</v>
      </c>
      <c r="F32" s="1" t="s">
        <v>35</v>
      </c>
      <c r="G32" s="19">
        <v>0</v>
      </c>
      <c r="H32" s="17">
        <v>0</v>
      </c>
    </row>
    <row r="33" spans="1:8" x14ac:dyDescent="0.25">
      <c r="A33" s="1" t="s">
        <v>4</v>
      </c>
      <c r="B33" s="1" t="s">
        <v>37</v>
      </c>
      <c r="C33" s="17">
        <f>SUM(C34:C37)</f>
        <v>47289.04</v>
      </c>
      <c r="D33" s="17">
        <f>SUM(D34:D37)</f>
        <v>45709.57</v>
      </c>
      <c r="E33" s="1" t="s">
        <v>16</v>
      </c>
      <c r="F33" s="1" t="s">
        <v>61</v>
      </c>
      <c r="G33" s="19">
        <v>0</v>
      </c>
      <c r="H33" s="17">
        <v>0</v>
      </c>
    </row>
    <row r="34" spans="1:8" ht="26.4" x14ac:dyDescent="0.25">
      <c r="A34" s="1" t="s">
        <v>21</v>
      </c>
      <c r="B34" s="1" t="s">
        <v>73</v>
      </c>
      <c r="C34" s="17">
        <v>4749.04</v>
      </c>
      <c r="D34" s="17">
        <v>6304.82</v>
      </c>
      <c r="E34" s="1" t="s">
        <v>62</v>
      </c>
      <c r="F34" s="1" t="s">
        <v>63</v>
      </c>
      <c r="G34" s="19">
        <v>0</v>
      </c>
      <c r="H34" s="17">
        <v>0</v>
      </c>
    </row>
    <row r="35" spans="1:8" ht="39.6" x14ac:dyDescent="0.25">
      <c r="A35" s="1" t="s">
        <v>11</v>
      </c>
      <c r="B35" s="1" t="s">
        <v>38</v>
      </c>
      <c r="C35" s="17">
        <v>0</v>
      </c>
      <c r="D35" s="17">
        <v>0</v>
      </c>
      <c r="E35" s="1" t="s">
        <v>64</v>
      </c>
      <c r="F35" s="1" t="s">
        <v>65</v>
      </c>
      <c r="G35" s="17">
        <v>505986.13</v>
      </c>
      <c r="H35" s="17">
        <v>493130.1</v>
      </c>
    </row>
    <row r="36" spans="1:8" x14ac:dyDescent="0.25">
      <c r="A36" s="1" t="s">
        <v>13</v>
      </c>
      <c r="B36" s="1" t="s">
        <v>36</v>
      </c>
      <c r="C36" s="17">
        <v>42540</v>
      </c>
      <c r="D36" s="17">
        <v>39404.75</v>
      </c>
      <c r="E36" s="1" t="s">
        <v>77</v>
      </c>
      <c r="F36" s="1" t="s">
        <v>66</v>
      </c>
      <c r="G36" s="17">
        <v>409583.12</v>
      </c>
      <c r="H36" s="17">
        <v>482926.34</v>
      </c>
    </row>
    <row r="37" spans="1:8" x14ac:dyDescent="0.25">
      <c r="A37" s="1" t="s">
        <v>14</v>
      </c>
      <c r="B37" s="1" t="s">
        <v>39</v>
      </c>
      <c r="C37" s="17">
        <v>0</v>
      </c>
      <c r="D37" s="17">
        <v>0</v>
      </c>
      <c r="E37" s="1" t="s">
        <v>87</v>
      </c>
      <c r="F37" s="1" t="s">
        <v>36</v>
      </c>
      <c r="G37" s="17">
        <v>161521.07</v>
      </c>
      <c r="H37" s="17">
        <v>219583.3</v>
      </c>
    </row>
    <row r="38" spans="1:8" x14ac:dyDescent="0.25">
      <c r="A38" s="4" t="s">
        <v>20</v>
      </c>
      <c r="B38" s="4" t="s">
        <v>94</v>
      </c>
      <c r="C38" s="21">
        <f>C39+C46</f>
        <v>1013732.32</v>
      </c>
      <c r="D38" s="21">
        <f>D39+D46</f>
        <v>1610510.67</v>
      </c>
      <c r="E38" s="1" t="s">
        <v>5</v>
      </c>
      <c r="F38" s="1" t="s">
        <v>67</v>
      </c>
      <c r="G38" s="17">
        <v>47200.95</v>
      </c>
      <c r="H38" s="17">
        <v>54340.34</v>
      </c>
    </row>
    <row r="39" spans="1:8" x14ac:dyDescent="0.25">
      <c r="A39" s="1" t="s">
        <v>2</v>
      </c>
      <c r="B39" s="1" t="s">
        <v>40</v>
      </c>
      <c r="C39" s="17">
        <f>C40+C42</f>
        <v>1013732.32</v>
      </c>
      <c r="D39" s="17">
        <f>D40+D42</f>
        <v>1610510.67</v>
      </c>
      <c r="E39" s="4" t="s">
        <v>19</v>
      </c>
      <c r="F39" s="4" t="s">
        <v>68</v>
      </c>
      <c r="G39" s="18">
        <f>G40</f>
        <v>31256442.34</v>
      </c>
      <c r="H39" s="18">
        <f>H40</f>
        <v>29887601.210000001</v>
      </c>
    </row>
    <row r="40" spans="1:8" x14ac:dyDescent="0.25">
      <c r="A40" s="1" t="s">
        <v>11</v>
      </c>
      <c r="B40" s="1" t="s">
        <v>23</v>
      </c>
      <c r="C40" s="17">
        <f>C41</f>
        <v>0</v>
      </c>
      <c r="D40" s="17">
        <f>D41</f>
        <v>0</v>
      </c>
      <c r="E40" s="1" t="s">
        <v>3</v>
      </c>
      <c r="F40" s="1" t="s">
        <v>98</v>
      </c>
      <c r="G40" s="19">
        <f>G41+G42</f>
        <v>31256442.34</v>
      </c>
      <c r="H40" s="19">
        <f>H41+H42</f>
        <v>29887601.210000001</v>
      </c>
    </row>
    <row r="41" spans="1:8" ht="15.75" customHeight="1" x14ac:dyDescent="0.25">
      <c r="A41" s="1" t="s">
        <v>22</v>
      </c>
      <c r="B41" s="1" t="s">
        <v>41</v>
      </c>
      <c r="C41" s="17"/>
      <c r="D41" s="17"/>
      <c r="E41" s="1" t="s">
        <v>22</v>
      </c>
      <c r="F41" s="1" t="s">
        <v>53</v>
      </c>
      <c r="G41" s="17">
        <v>31146376.550000001</v>
      </c>
      <c r="H41" s="17">
        <v>29744726.050000001</v>
      </c>
    </row>
    <row r="42" spans="1:8" x14ac:dyDescent="0.25">
      <c r="A42" s="1" t="s">
        <v>13</v>
      </c>
      <c r="B42" s="1" t="s">
        <v>42</v>
      </c>
      <c r="C42" s="17">
        <f>SUM(C43:C45)</f>
        <v>1013732.32</v>
      </c>
      <c r="D42" s="17">
        <f>SUM(D43:D45)</f>
        <v>1610510.67</v>
      </c>
      <c r="E42" s="1" t="s">
        <v>22</v>
      </c>
      <c r="F42" s="1" t="s">
        <v>54</v>
      </c>
      <c r="G42" s="17">
        <v>110065.79</v>
      </c>
      <c r="H42" s="17">
        <v>142875.16</v>
      </c>
    </row>
    <row r="43" spans="1:8" ht="30" customHeight="1" x14ac:dyDescent="0.25">
      <c r="A43" s="1" t="s">
        <v>22</v>
      </c>
      <c r="B43" s="16" t="s">
        <v>74</v>
      </c>
      <c r="C43" s="17">
        <v>1013732.32</v>
      </c>
      <c r="D43" s="17">
        <v>1610510.67</v>
      </c>
      <c r="E43" s="3"/>
      <c r="F43" s="3"/>
      <c r="G43" s="17"/>
      <c r="H43" s="17"/>
    </row>
    <row r="44" spans="1:8" x14ac:dyDescent="0.25">
      <c r="A44" s="1" t="s">
        <v>22</v>
      </c>
      <c r="B44" s="1" t="s">
        <v>43</v>
      </c>
      <c r="C44" s="17">
        <v>0</v>
      </c>
      <c r="D44" s="17"/>
      <c r="E44" s="3"/>
      <c r="F44" s="3"/>
      <c r="G44" s="17"/>
      <c r="H44" s="17"/>
    </row>
    <row r="45" spans="1:8" x14ac:dyDescent="0.25">
      <c r="A45" s="1" t="s">
        <v>22</v>
      </c>
      <c r="B45" s="1" t="s">
        <v>80</v>
      </c>
      <c r="C45" s="17">
        <v>0</v>
      </c>
      <c r="D45" s="17"/>
      <c r="E45" s="3"/>
      <c r="F45" s="3"/>
      <c r="G45" s="17"/>
      <c r="H45" s="17"/>
    </row>
    <row r="46" spans="1:8" x14ac:dyDescent="0.25">
      <c r="A46" s="1" t="s">
        <v>3</v>
      </c>
      <c r="B46" s="1" t="s">
        <v>44</v>
      </c>
      <c r="C46" s="17">
        <v>0</v>
      </c>
      <c r="D46" s="17"/>
      <c r="E46" s="3"/>
      <c r="F46" s="3"/>
      <c r="G46" s="17"/>
      <c r="H46" s="17"/>
    </row>
    <row r="47" spans="1:8" ht="26.4" x14ac:dyDescent="0.25">
      <c r="A47" s="4" t="s">
        <v>19</v>
      </c>
      <c r="B47" s="4" t="s">
        <v>45</v>
      </c>
      <c r="C47" s="21">
        <v>5015.1000000000004</v>
      </c>
      <c r="D47" s="21">
        <v>4817.54</v>
      </c>
      <c r="E47" s="3"/>
      <c r="F47" s="3"/>
      <c r="G47" s="17"/>
      <c r="H47" s="17"/>
    </row>
    <row r="48" spans="1:8" ht="26.4" x14ac:dyDescent="0.25">
      <c r="A48" s="27" t="s">
        <v>100</v>
      </c>
      <c r="B48" s="27" t="s">
        <v>101</v>
      </c>
      <c r="C48" s="28">
        <v>0</v>
      </c>
      <c r="D48" s="28">
        <v>0</v>
      </c>
      <c r="E48" s="3"/>
      <c r="F48" s="3"/>
      <c r="G48" s="17"/>
      <c r="H48" s="17"/>
    </row>
    <row r="49" spans="1:8" x14ac:dyDescent="0.25">
      <c r="A49" s="27" t="s">
        <v>102</v>
      </c>
      <c r="B49" s="27" t="s">
        <v>103</v>
      </c>
      <c r="C49" s="28">
        <v>0</v>
      </c>
      <c r="D49" s="28">
        <v>0</v>
      </c>
      <c r="E49" s="3"/>
      <c r="F49" s="3"/>
      <c r="G49" s="17"/>
      <c r="H49" s="17"/>
    </row>
    <row r="50" spans="1:8" ht="26.25" customHeight="1" x14ac:dyDescent="0.25">
      <c r="A50" s="7"/>
      <c r="B50" s="10" t="s">
        <v>46</v>
      </c>
      <c r="C50" s="22">
        <f>C24+C5</f>
        <v>33533997.919999998</v>
      </c>
      <c r="D50" s="22">
        <f>D24+D5</f>
        <v>32650909.370000001</v>
      </c>
      <c r="E50" s="5"/>
      <c r="F50" s="11" t="s">
        <v>69</v>
      </c>
      <c r="G50" s="25">
        <f>G12+G5</f>
        <v>33533997.920000002</v>
      </c>
      <c r="H50" s="25">
        <f>H12+H5</f>
        <v>32650909.370000001</v>
      </c>
    </row>
    <row r="51" spans="1:8" ht="26.25" customHeight="1" x14ac:dyDescent="0.25">
      <c r="A51" s="29"/>
      <c r="B51" s="30"/>
      <c r="C51" s="31"/>
      <c r="D51" s="31"/>
      <c r="E51" s="32"/>
      <c r="F51" s="33"/>
      <c r="G51" s="34"/>
      <c r="H51" s="34"/>
    </row>
    <row r="52" spans="1:8" x14ac:dyDescent="0.25">
      <c r="B52" t="s">
        <v>116</v>
      </c>
    </row>
    <row r="53" spans="1:8" x14ac:dyDescent="0.25">
      <c r="B53" s="35"/>
      <c r="C53" s="35"/>
    </row>
    <row r="54" spans="1:8" x14ac:dyDescent="0.25">
      <c r="B54" t="s">
        <v>106</v>
      </c>
      <c r="F54" t="s">
        <v>107</v>
      </c>
    </row>
    <row r="55" spans="1:8" ht="17.25" customHeight="1" x14ac:dyDescent="0.25"/>
    <row r="56" spans="1:8" ht="16.5" customHeight="1" x14ac:dyDescent="0.25"/>
    <row r="57" spans="1:8" ht="15" customHeight="1" x14ac:dyDescent="0.25"/>
  </sheetData>
  <mergeCells count="3">
    <mergeCell ref="A1:B3"/>
    <mergeCell ref="C1:F3"/>
    <mergeCell ref="G1:H3"/>
  </mergeCells>
  <phoneticPr fontId="0" type="noConversion"/>
  <pageMargins left="0.75" right="0.75" top="1" bottom="1" header="0.5" footer="0.5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Bilans</vt:lpstr>
    </vt:vector>
  </TitlesOfParts>
  <Company>##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Lekki</dc:creator>
  <cp:lastModifiedBy>Lilia Sobczyk</cp:lastModifiedBy>
  <cp:lastPrinted>2020-03-23T13:47:30Z</cp:lastPrinted>
  <dcterms:created xsi:type="dcterms:W3CDTF">2003-01-09T20:29:24Z</dcterms:created>
  <dcterms:modified xsi:type="dcterms:W3CDTF">2020-05-07T07:39:29Z</dcterms:modified>
</cp:coreProperties>
</file>